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15300" windowHeight="7680"/>
  </bookViews>
  <sheets>
    <sheet name="Инфрмация 2016г." sheetId="1" r:id="rId1"/>
  </sheets>
  <definedNames>
    <definedName name="_xlnm.Print_Area" localSheetId="0">'Инфрмация 2016г.'!$A$1:$J$25</definedName>
  </definedNames>
  <calcPr calcId="145621"/>
</workbook>
</file>

<file path=xl/calcChain.xml><?xml version="1.0" encoding="utf-8"?>
<calcChain xmlns="http://schemas.openxmlformats.org/spreadsheetml/2006/main">
  <c r="D22" i="1" l="1"/>
  <c r="G21" i="1"/>
  <c r="D18" i="1"/>
  <c r="J14" i="1"/>
  <c r="E14" i="1"/>
  <c r="D14" i="1"/>
  <c r="C14" i="1"/>
  <c r="G10" i="1"/>
  <c r="G9" i="1" s="1"/>
  <c r="G25" i="1" s="1"/>
  <c r="F10" i="1"/>
  <c r="J9" i="1"/>
  <c r="J25" i="1" s="1"/>
  <c r="I9" i="1"/>
  <c r="I25" i="1" s="1"/>
  <c r="H9" i="1"/>
  <c r="H25" i="1" s="1"/>
  <c r="F9" i="1"/>
  <c r="F25" i="1" s="1"/>
  <c r="E9" i="1"/>
  <c r="E25" i="1" s="1"/>
  <c r="D9" i="1"/>
  <c r="D25" i="1" s="1"/>
  <c r="C9" i="1"/>
  <c r="C25" i="1" s="1"/>
</calcChain>
</file>

<file path=xl/sharedStrings.xml><?xml version="1.0" encoding="utf-8"?>
<sst xmlns="http://schemas.openxmlformats.org/spreadsheetml/2006/main" count="47" uniqueCount="42">
  <si>
    <t>рублей</t>
  </si>
  <si>
    <t>Целевая статья</t>
  </si>
  <si>
    <t>окружного бюджета</t>
  </si>
  <si>
    <t xml:space="preserve"> бюджета района</t>
  </si>
  <si>
    <t>бюджета поселения</t>
  </si>
  <si>
    <t xml:space="preserve">план </t>
  </si>
  <si>
    <t>профинанси- ровано</t>
  </si>
  <si>
    <t>кассовые расходы</t>
  </si>
  <si>
    <t>Иные межбюджетные трансферты</t>
  </si>
  <si>
    <t>Иные межбюджетные трансферты на реализацию мероприятий в рамках  подпрограммы  "Дорожное хозяйство " муниципальной  программы "Развитие транспортной системы  муниципального образования Октябрьский  район на 2016-2020 годы"</t>
  </si>
  <si>
    <t xml:space="preserve">11 1 01 99990   </t>
  </si>
  <si>
    <t>Иные межбюджетные трансферты на строительство (реконструкцию), капитальный ремонт и ремонт автомобильных дорог общего пользования местного значения  в рамках  подпрограммы  "Дорожное хозяйство " муниципальной  программы " Развитие транспортной системы  муниципального образования Октябрьский  район на 2016-2020 годы"</t>
  </si>
  <si>
    <t>11 1 01 82390  11 1 01 S2390</t>
  </si>
  <si>
    <t>Иные межбюджетные трансферты на модернизацию общедоступных муниципальных библиотек в рамках подпрограммы "Повышение качества культурных  услуг, предоставляемых в области библиотечного, музейного и архивного  дела" муниципальной программы "Культура Октябрьского района на 2016-2020 годы "</t>
  </si>
  <si>
    <t>03 1 01 82070     03 1 01 S2070</t>
  </si>
  <si>
    <t>Иные межбюджетные трансферты на  развитие физической культуры и спорта в рамках подпрограммы "Развитие  массовой  физической  культуры  и спорта"  муниципальной  программы " Развитие  физической  культуры и спорта на территории Октябрьского  района на 2016-2020 годы"</t>
  </si>
  <si>
    <t>04 1 01 20800</t>
  </si>
  <si>
    <t>Иные межбюджетные трансферты на реконструкцию, расширение, модернизацию, строительство и капитальный ремонт объектов коммунального комплекса в рамках подпрограммы "Создание условий для обеспечения качественными коммунальными  услугами" муниципальной  программы "Развитие  жилищно-коммунального   комплекса и повышение  энергетической  эффективности в Октябрьском  районе на 2016-2020 годы"</t>
  </si>
  <si>
    <t>10 1 01 82190  10 1 01 S2190</t>
  </si>
  <si>
    <t>Иные межбюджетные трансферты в рамках Муниципальной  программы "Профилактика экстремизма и правонарушений в сфере общественного  порядка, безопасности дорожного  движения, незаконного  оборота и злоупотребления наркотиками в Октябрьском  районе на 2016-2020 годы"</t>
  </si>
  <si>
    <t>12 1 01 82300    12 1 01 S2300</t>
  </si>
  <si>
    <t>Иные межбюджетные трансферты на развитие  общественной инфраструктуры и реализацию приоритетных направлений  развития муниципальных  образований в рамках муниципальной  программы "Управление  муниципальными  финансами в Октябрьском  районе на 2016-2020годы"</t>
  </si>
  <si>
    <t>40 6 00 82430  40 6 00 S2430</t>
  </si>
  <si>
    <t>Иные межбюджетные трансферты на реализацию мероприятий  по землеустройству в рамках муниципальной  программы  "Управление  муниципальной  собственностью  Октябрьского  райна на 2016-2020  годы"</t>
  </si>
  <si>
    <t>18 0 02 99990</t>
  </si>
  <si>
    <t>Иные межбюджетные трансферты на реализацию мероприятий по содействию трудоустройству граждан в рамках подпрограммы "Содействие трудоустройству граждан" государственной программы "Содействие занятости населения в Ханты-Мансийском автономном округе – Югре на 2016 – 2020 годы"</t>
  </si>
  <si>
    <t>19 3 01 85060  19 3 01 S5060</t>
  </si>
  <si>
    <t>Иные межбюджетные трансферты на  реализацию мероприятий по проведению смотров-конкурсов в сфере физической культуры и спорта  (ОБ), в рамках подпрограммы " Развитие  массовой  физической  культуры  и спорта"  муниципальной программы " Развитие  физической  культуры и спорта на территории Октябрьского  района на 2016-2020 годы"</t>
  </si>
  <si>
    <t>04 1 01 85200</t>
  </si>
  <si>
    <t>Иные межбюджетные трансферты на  реализацию мероприятия "Премии главы Октябрьского района за достижения в области культуры и искусства и другие премии в области культуры и искусства" в рамках подпрограммы " Реализация  творческого потенциала   жителей Октябрьского  района" муниципальной  программы " Культура Октябрьского  района на 2016-2020 годы""</t>
  </si>
  <si>
    <t>03 4 03 20700</t>
  </si>
  <si>
    <t>Иные межбюджетные трансферты на  реализацию мероприятия "Улучшение экологической ситуации на территории Октябрьского района" в рамках муниципальной  программы "Утилизация отходов на территории   муниципального  образования  Октябрьский  район на 2014-2016 годы"</t>
  </si>
  <si>
    <t>06 0 02 99990</t>
  </si>
  <si>
    <t>Иные межбюджетные трансферты на  благоустройство населенных пунктов</t>
  </si>
  <si>
    <t xml:space="preserve"> 10 4 01 82200</t>
  </si>
  <si>
    <t>Иные межбюджетные трансферты победителям конкурсов муниципальных образований ХМАО-Югры в области созданий условий для деятельности народных дружин</t>
  </si>
  <si>
    <t>12 1 01 85120</t>
  </si>
  <si>
    <t>Иные межбюджетные трансферты для компенсации дополнительных расходов, возникших в результате решений, принятых органами власти другого уровня</t>
  </si>
  <si>
    <t>10 2 01 85150</t>
  </si>
  <si>
    <t>ИТОГО:</t>
  </si>
  <si>
    <t>Информация о  реализации окружных и районных целевых программ по муниципальному образованию гп.Талинка в 2016 году по состоянию на 31.12.2016 года</t>
  </si>
  <si>
    <t>Наименование иных  межбюджетных трансфертов, передаваемых в рамках реализации окружных и районных целевых программ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</si>
</sst>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"/>
    <numFmt numFmtId="165" formatCode="#,##0.0;[Red]\-#,##0.0;0.0"/>
    <numFmt numFmtId="166" formatCode="_-* #,##0_р_._-;\-* #,##0_р_._-;_-* &quot;-&quot;_р_._-;_-@_-"/>
    <numFmt numFmtId="167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11"/>
      <color rgb="FF002060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4" fillId="0" borderId="0"/>
    <xf numFmtId="0" fontId="11" fillId="0" borderId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6" fillId="0" borderId="12" xfId="0" applyFont="1" applyBorder="1" applyAlignment="1">
      <alignment wrapText="1"/>
    </xf>
    <xf numFmtId="4" fontId="6" fillId="0" borderId="12" xfId="0" applyNumberFormat="1" applyFont="1" applyBorder="1" applyAlignment="1">
      <alignment wrapText="1"/>
    </xf>
    <xf numFmtId="0" fontId="8" fillId="0" borderId="0" xfId="0" applyFont="1" applyFill="1"/>
    <xf numFmtId="0" fontId="9" fillId="0" borderId="11" xfId="0" applyFont="1" applyBorder="1" applyAlignment="1">
      <alignment wrapText="1"/>
    </xf>
    <xf numFmtId="0" fontId="8" fillId="0" borderId="0" xfId="0" applyFont="1" applyFill="1" applyBorder="1"/>
    <xf numFmtId="0" fontId="8" fillId="2" borderId="0" xfId="0" applyFont="1" applyFill="1" applyBorder="1"/>
    <xf numFmtId="0" fontId="8" fillId="2" borderId="4" xfId="0" applyFont="1" applyFill="1" applyBorder="1"/>
    <xf numFmtId="0" fontId="8" fillId="2" borderId="10" xfId="0" applyFont="1" applyFill="1" applyBorder="1"/>
    <xf numFmtId="0" fontId="8" fillId="2" borderId="0" xfId="0" applyFont="1" applyFill="1"/>
    <xf numFmtId="4" fontId="3" fillId="0" borderId="10" xfId="0" applyNumberFormat="1" applyFont="1" applyFill="1" applyBorder="1" applyAlignment="1">
      <alignment wrapText="1"/>
    </xf>
    <xf numFmtId="0" fontId="8" fillId="0" borderId="22" xfId="0" applyFont="1" applyFill="1" applyBorder="1"/>
    <xf numFmtId="0" fontId="8" fillId="2" borderId="22" xfId="0" applyFont="1" applyFill="1" applyBorder="1"/>
    <xf numFmtId="0" fontId="6" fillId="0" borderId="11" xfId="0" applyFont="1" applyBorder="1" applyAlignment="1">
      <alignment horizontal="right" wrapText="1"/>
    </xf>
    <xf numFmtId="4" fontId="6" fillId="3" borderId="12" xfId="0" applyNumberFormat="1" applyFont="1" applyFill="1" applyBorder="1" applyAlignment="1">
      <alignment wrapText="1"/>
    </xf>
    <xf numFmtId="4" fontId="6" fillId="4" borderId="12" xfId="0" applyNumberFormat="1" applyFont="1" applyFill="1" applyBorder="1" applyAlignment="1">
      <alignment wrapText="1"/>
    </xf>
    <xf numFmtId="4" fontId="6" fillId="5" borderId="12" xfId="0" applyNumberFormat="1" applyFont="1" applyFill="1" applyBorder="1" applyAlignment="1">
      <alignment wrapText="1"/>
    </xf>
    <xf numFmtId="4" fontId="6" fillId="5" borderId="26" xfId="0" applyNumberFormat="1" applyFont="1" applyFill="1" applyBorder="1" applyAlignment="1">
      <alignment wrapText="1"/>
    </xf>
    <xf numFmtId="0" fontId="0" fillId="0" borderId="0" xfId="0" applyBorder="1"/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/>
    <xf numFmtId="0" fontId="3" fillId="0" borderId="9" xfId="0" applyFont="1" applyBorder="1" applyAlignment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2" fontId="3" fillId="0" borderId="17" xfId="0" applyNumberFormat="1" applyFont="1" applyFill="1" applyBorder="1" applyAlignment="1">
      <alignment vertical="center" wrapText="1"/>
    </xf>
    <xf numFmtId="164" fontId="12" fillId="0" borderId="18" xfId="3" applyNumberFormat="1" applyFont="1" applyFill="1" applyBorder="1" applyAlignment="1" applyProtection="1">
      <alignment horizontal="right" vertical="center" wrapText="1"/>
      <protection hidden="1"/>
    </xf>
    <xf numFmtId="4" fontId="3" fillId="0" borderId="5" xfId="0" applyNumberFormat="1" applyFont="1" applyFill="1" applyBorder="1" applyAlignment="1">
      <alignment wrapText="1"/>
    </xf>
    <xf numFmtId="4" fontId="2" fillId="0" borderId="5" xfId="0" applyNumberFormat="1" applyFont="1" applyFill="1" applyBorder="1" applyAlignment="1">
      <alignment wrapText="1"/>
    </xf>
    <xf numFmtId="4" fontId="2" fillId="0" borderId="16" xfId="0" applyNumberFormat="1" applyFont="1" applyFill="1" applyBorder="1" applyAlignment="1">
      <alignment wrapText="1"/>
    </xf>
    <xf numFmtId="0" fontId="3" fillId="2" borderId="15" xfId="0" applyNumberFormat="1" applyFont="1" applyFill="1" applyBorder="1" applyAlignment="1">
      <alignment horizontal="left" vertical="center" wrapText="1"/>
    </xf>
    <xf numFmtId="2" fontId="12" fillId="2" borderId="10" xfId="0" applyNumberFormat="1" applyFont="1" applyFill="1" applyBorder="1" applyAlignment="1">
      <alignment horizontal="right" vertical="center" wrapText="1"/>
    </xf>
    <xf numFmtId="4" fontId="3" fillId="2" borderId="10" xfId="0" applyNumberFormat="1" applyFont="1" applyFill="1" applyBorder="1" applyAlignment="1">
      <alignment wrapText="1"/>
    </xf>
    <xf numFmtId="4" fontId="2" fillId="2" borderId="10" xfId="0" applyNumberFormat="1" applyFont="1" applyFill="1" applyBorder="1" applyAlignment="1">
      <alignment wrapText="1"/>
    </xf>
    <xf numFmtId="4" fontId="2" fillId="2" borderId="16" xfId="0" applyNumberFormat="1" applyFont="1" applyFill="1" applyBorder="1" applyAlignment="1">
      <alignment wrapText="1"/>
    </xf>
    <xf numFmtId="0" fontId="3" fillId="2" borderId="13" xfId="0" applyFont="1" applyFill="1" applyBorder="1" applyAlignment="1">
      <alignment horizontal="left" vertical="center" wrapText="1"/>
    </xf>
    <xf numFmtId="164" fontId="12" fillId="2" borderId="19" xfId="3" applyNumberFormat="1" applyFont="1" applyFill="1" applyBorder="1" applyAlignment="1" applyProtection="1">
      <alignment horizontal="right" vertical="center" wrapText="1"/>
      <protection hidden="1"/>
    </xf>
    <xf numFmtId="4" fontId="3" fillId="2" borderId="9" xfId="0" applyNumberFormat="1" applyFont="1" applyFill="1" applyBorder="1" applyAlignment="1">
      <alignment wrapText="1"/>
    </xf>
    <xf numFmtId="4" fontId="2" fillId="2" borderId="9" xfId="0" applyNumberFormat="1" applyFont="1" applyFill="1" applyBorder="1" applyAlignment="1">
      <alignment wrapText="1"/>
    </xf>
    <xf numFmtId="4" fontId="2" fillId="2" borderId="14" xfId="0" applyNumberFormat="1" applyFont="1" applyFill="1" applyBorder="1" applyAlignment="1">
      <alignment wrapText="1"/>
    </xf>
    <xf numFmtId="164" fontId="12" fillId="2" borderId="20" xfId="3" applyNumberFormat="1" applyFont="1" applyFill="1" applyBorder="1" applyAlignment="1" applyProtection="1">
      <alignment horizontal="right" vertical="center" wrapText="1"/>
      <protection hidden="1"/>
    </xf>
    <xf numFmtId="0" fontId="3" fillId="0" borderId="21" xfId="0" applyFont="1" applyFill="1" applyBorder="1" applyAlignment="1">
      <alignment horizontal="left" vertical="center" wrapText="1"/>
    </xf>
    <xf numFmtId="164" fontId="12" fillId="0" borderId="10" xfId="3" applyNumberFormat="1" applyFont="1" applyFill="1" applyBorder="1" applyAlignment="1" applyProtection="1">
      <alignment horizontal="right" vertical="center" wrapText="1"/>
      <protection hidden="1"/>
    </xf>
    <xf numFmtId="4" fontId="2" fillId="0" borderId="10" xfId="0" applyNumberFormat="1" applyFont="1" applyFill="1" applyBorder="1" applyAlignment="1">
      <alignment wrapText="1"/>
    </xf>
    <xf numFmtId="165" fontId="3" fillId="0" borderId="15" xfId="2" applyNumberFormat="1" applyFont="1" applyFill="1" applyBorder="1" applyAlignment="1" applyProtection="1">
      <alignment horizontal="left" vertical="center" wrapText="1"/>
      <protection hidden="1"/>
    </xf>
    <xf numFmtId="0" fontId="12" fillId="0" borderId="10" xfId="2" applyNumberFormat="1" applyFont="1" applyFill="1" applyBorder="1" applyAlignment="1" applyProtection="1">
      <alignment horizontal="right" vertical="center" wrapText="1"/>
      <protection hidden="1"/>
    </xf>
    <xf numFmtId="0" fontId="3" fillId="2" borderId="23" xfId="0" applyNumberFormat="1" applyFont="1" applyFill="1" applyBorder="1" applyAlignment="1">
      <alignment horizontal="left" vertical="center" wrapText="1"/>
    </xf>
    <xf numFmtId="164" fontId="12" fillId="2" borderId="24" xfId="3" applyNumberFormat="1" applyFont="1" applyFill="1" applyBorder="1" applyAlignment="1" applyProtection="1">
      <alignment horizontal="right" vertical="center" wrapText="1"/>
      <protection hidden="1"/>
    </xf>
    <xf numFmtId="0" fontId="3" fillId="0" borderId="10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4" fontId="2" fillId="0" borderId="25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horizontal="left" vertical="center" wrapText="1"/>
    </xf>
    <xf numFmtId="164" fontId="12" fillId="0" borderId="20" xfId="3" applyNumberFormat="1" applyFont="1" applyFill="1" applyBorder="1" applyAlignment="1" applyProtection="1">
      <alignment horizontal="right" vertical="center" wrapText="1"/>
      <protection hidden="1"/>
    </xf>
    <xf numFmtId="0" fontId="3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</cellXfs>
  <cellStyles count="9">
    <cellStyle name="Обычный" xfId="0" builtinId="0"/>
    <cellStyle name="Обычный 2" xfId="2"/>
    <cellStyle name="Обычный 2 2" xfId="4"/>
    <cellStyle name="Обычный 3" xfId="1"/>
    <cellStyle name="Обычный 4" xfId="5"/>
    <cellStyle name="Обычный 5" xfId="6"/>
    <cellStyle name="Обычный_Tmp7" xfId="3"/>
    <cellStyle name="Тысячи [0]_Лист1" xfId="7"/>
    <cellStyle name="Тысячи_Лист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7"/>
  <sheetViews>
    <sheetView tabSelected="1" topLeftCell="E1" workbookViewId="0">
      <selection activeCell="L10" sqref="L10"/>
    </sheetView>
  </sheetViews>
  <sheetFormatPr defaultRowHeight="14.4" x14ac:dyDescent="0.3"/>
  <cols>
    <col min="1" max="1" width="35.5546875" customWidth="1"/>
    <col min="2" max="2" width="11.44140625" style="25" customWidth="1"/>
    <col min="3" max="3" width="13.109375" customWidth="1"/>
    <col min="4" max="4" width="12.88671875" customWidth="1"/>
    <col min="5" max="5" width="12.6640625" customWidth="1"/>
    <col min="6" max="6" width="13.33203125" customWidth="1"/>
    <col min="7" max="8" width="11.33203125" customWidth="1"/>
    <col min="9" max="9" width="11.88671875" customWidth="1"/>
    <col min="10" max="10" width="11.5546875" customWidth="1"/>
  </cols>
  <sheetData>
    <row r="1" spans="1:51" x14ac:dyDescent="0.3">
      <c r="A1" s="1"/>
      <c r="B1" s="2"/>
      <c r="C1" s="1"/>
      <c r="D1" s="1"/>
      <c r="E1" s="1"/>
      <c r="F1" s="1"/>
      <c r="G1" s="1"/>
      <c r="H1" s="1"/>
      <c r="I1" s="1"/>
      <c r="J1" s="1"/>
    </row>
    <row r="2" spans="1:51" x14ac:dyDescent="0.3">
      <c r="A2" s="1"/>
      <c r="B2" s="2"/>
      <c r="C2" s="1"/>
      <c r="D2" s="1"/>
      <c r="E2" s="1"/>
      <c r="F2" s="1"/>
      <c r="G2" s="1"/>
      <c r="H2" s="1"/>
      <c r="I2" s="1"/>
      <c r="J2" s="1"/>
    </row>
    <row r="3" spans="1:51" ht="35.25" customHeight="1" x14ac:dyDescent="0.3">
      <c r="A3" s="26" t="s">
        <v>40</v>
      </c>
      <c r="B3" s="26"/>
      <c r="C3" s="26"/>
      <c r="D3" s="26"/>
      <c r="E3" s="26"/>
      <c r="F3" s="26"/>
      <c r="G3" s="26"/>
      <c r="H3" s="26"/>
      <c r="I3" s="26"/>
      <c r="J3" s="26"/>
    </row>
    <row r="4" spans="1:51" x14ac:dyDescent="0.3">
      <c r="A4" s="1"/>
      <c r="B4" s="2"/>
      <c r="C4" s="1"/>
      <c r="D4" s="1"/>
      <c r="E4" s="1"/>
      <c r="F4" s="1"/>
      <c r="G4" s="1"/>
      <c r="H4" s="1"/>
      <c r="I4" s="1"/>
      <c r="J4" s="1" t="s">
        <v>0</v>
      </c>
    </row>
    <row r="5" spans="1:51" x14ac:dyDescent="0.3">
      <c r="A5" s="68" t="s">
        <v>41</v>
      </c>
      <c r="B5" s="27" t="s">
        <v>1</v>
      </c>
      <c r="C5" s="30"/>
      <c r="D5" s="30"/>
      <c r="E5" s="30"/>
      <c r="F5" s="30"/>
      <c r="G5" s="30"/>
      <c r="H5" s="30"/>
      <c r="I5" s="31"/>
      <c r="J5" s="32"/>
    </row>
    <row r="6" spans="1:51" ht="14.4" customHeight="1" x14ac:dyDescent="0.3">
      <c r="A6" s="69"/>
      <c r="B6" s="28"/>
      <c r="C6" s="33" t="s">
        <v>2</v>
      </c>
      <c r="D6" s="34"/>
      <c r="E6" s="35"/>
      <c r="F6" s="36" t="s">
        <v>3</v>
      </c>
      <c r="G6" s="37"/>
      <c r="H6" s="38"/>
      <c r="I6" s="36" t="s">
        <v>4</v>
      </c>
      <c r="J6" s="38"/>
    </row>
    <row r="7" spans="1:51" ht="51" customHeight="1" x14ac:dyDescent="0.3">
      <c r="A7" s="70"/>
      <c r="B7" s="29"/>
      <c r="C7" s="3" t="s">
        <v>5</v>
      </c>
      <c r="D7" s="3" t="s">
        <v>6</v>
      </c>
      <c r="E7" s="3" t="s">
        <v>7</v>
      </c>
      <c r="F7" s="3" t="s">
        <v>5</v>
      </c>
      <c r="G7" s="3" t="s">
        <v>6</v>
      </c>
      <c r="H7" s="3" t="s">
        <v>7</v>
      </c>
      <c r="I7" s="3" t="s">
        <v>5</v>
      </c>
      <c r="J7" s="3" t="s">
        <v>7</v>
      </c>
    </row>
    <row r="8" spans="1:51" ht="15" thickBot="1" x14ac:dyDescent="0.35">
      <c r="A8" s="4">
        <v>1</v>
      </c>
      <c r="B8" s="4">
        <v>2</v>
      </c>
      <c r="C8" s="4">
        <v>6</v>
      </c>
      <c r="D8" s="4">
        <v>7</v>
      </c>
      <c r="E8" s="4">
        <v>8</v>
      </c>
      <c r="F8" s="4">
        <v>9</v>
      </c>
      <c r="G8" s="4">
        <v>10</v>
      </c>
      <c r="H8" s="4">
        <v>11</v>
      </c>
      <c r="I8" s="4">
        <v>12</v>
      </c>
      <c r="J8" s="4">
        <v>13</v>
      </c>
    </row>
    <row r="9" spans="1:51" ht="15" thickBot="1" x14ac:dyDescent="0.35">
      <c r="A9" s="8" t="s">
        <v>8</v>
      </c>
      <c r="B9" s="5"/>
      <c r="C9" s="6">
        <f>C10+C11+C12+C13+C14+C15+C16+C17+C18+C19+C20+C21+C22+C23+C24</f>
        <v>21995631.52</v>
      </c>
      <c r="D9" s="6">
        <f>D10+D11+D12+D13+D14+D15+D16+D17+D18+D19+D20+D21+D22++D23+D24</f>
        <v>21994664.550000001</v>
      </c>
      <c r="E9" s="6">
        <f t="shared" ref="E9:J9" si="0">E10+E11+E12+E13+E14+E15+E16+E17+E18+E19+E20+E21+E22+E23+E24</f>
        <v>21994664.550000001</v>
      </c>
      <c r="F9" s="6">
        <f t="shared" si="0"/>
        <v>7631000</v>
      </c>
      <c r="G9" s="6">
        <f t="shared" si="0"/>
        <v>7365706.5600000005</v>
      </c>
      <c r="H9" s="6">
        <f t="shared" si="0"/>
        <v>7365706.5600000005</v>
      </c>
      <c r="I9" s="6">
        <f t="shared" si="0"/>
        <v>1704055.15</v>
      </c>
      <c r="J9" s="6">
        <f t="shared" si="0"/>
        <v>1702815.73</v>
      </c>
    </row>
    <row r="10" spans="1:51" s="7" customFormat="1" ht="96" customHeight="1" x14ac:dyDescent="0.3">
      <c r="A10" s="39" t="s">
        <v>9</v>
      </c>
      <c r="B10" s="40" t="s">
        <v>10</v>
      </c>
      <c r="C10" s="41"/>
      <c r="D10" s="41"/>
      <c r="E10" s="41"/>
      <c r="F10" s="42">
        <f>3355730.02+4269.98</f>
        <v>3360000</v>
      </c>
      <c r="G10" s="42">
        <f>224000+224000+224000+900000+336000+145200+186690+186690+186690+186682.5+186682.5+373365</f>
        <v>3360000</v>
      </c>
      <c r="H10" s="42">
        <v>3360000</v>
      </c>
      <c r="I10" s="42"/>
      <c r="J10" s="43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1:51" s="12" customFormat="1" ht="136.5" customHeight="1" x14ac:dyDescent="0.3">
      <c r="A11" s="44" t="s">
        <v>11</v>
      </c>
      <c r="B11" s="45" t="s">
        <v>12</v>
      </c>
      <c r="C11" s="46">
        <v>1127100</v>
      </c>
      <c r="D11" s="46">
        <v>1126836.8400000001</v>
      </c>
      <c r="E11" s="46">
        <v>1126836.8400000001</v>
      </c>
      <c r="F11" s="47"/>
      <c r="G11" s="47"/>
      <c r="H11" s="47"/>
      <c r="I11" s="48">
        <v>59307.199999999997</v>
      </c>
      <c r="J11" s="48">
        <v>59307.199999999997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1"/>
    </row>
    <row r="12" spans="1:51" s="13" customFormat="1" ht="127.5" customHeight="1" x14ac:dyDescent="0.3">
      <c r="A12" s="49" t="s">
        <v>13</v>
      </c>
      <c r="B12" s="50" t="s">
        <v>14</v>
      </c>
      <c r="C12" s="51">
        <v>16500</v>
      </c>
      <c r="D12" s="51">
        <v>16500</v>
      </c>
      <c r="E12" s="51">
        <v>16500</v>
      </c>
      <c r="F12" s="52"/>
      <c r="G12" s="52"/>
      <c r="H12" s="52"/>
      <c r="I12" s="52">
        <v>2911</v>
      </c>
      <c r="J12" s="53">
        <v>2911</v>
      </c>
    </row>
    <row r="13" spans="1:51" s="13" customFormat="1" ht="112.5" customHeight="1" x14ac:dyDescent="0.3">
      <c r="A13" s="49" t="s">
        <v>15</v>
      </c>
      <c r="B13" s="54" t="s">
        <v>16</v>
      </c>
      <c r="C13" s="46"/>
      <c r="D13" s="46"/>
      <c r="E13" s="46"/>
      <c r="F13" s="47">
        <v>30000</v>
      </c>
      <c r="G13" s="47">
        <v>30000</v>
      </c>
      <c r="H13" s="47">
        <v>30000</v>
      </c>
      <c r="I13" s="47"/>
      <c r="J13" s="48"/>
    </row>
    <row r="14" spans="1:51" s="7" customFormat="1" ht="174.75" customHeight="1" thickBot="1" x14ac:dyDescent="0.35">
      <c r="A14" s="55" t="s">
        <v>17</v>
      </c>
      <c r="B14" s="56" t="s">
        <v>18</v>
      </c>
      <c r="C14" s="14">
        <f>10000000+4000000+2157110-817549.55</f>
        <v>15339560.449999999</v>
      </c>
      <c r="D14" s="14">
        <f>8315716.83+1678476.18+3912791.22+1432436.72</f>
        <v>15339420.950000001</v>
      </c>
      <c r="E14" s="14">
        <f>15339560.45-139.5</f>
        <v>15339420.949999999</v>
      </c>
      <c r="F14" s="57"/>
      <c r="G14" s="57"/>
      <c r="H14" s="57"/>
      <c r="I14" s="57">
        <v>807337.95</v>
      </c>
      <c r="J14" s="43">
        <f>807198.45+139.5</f>
        <v>807337.95</v>
      </c>
    </row>
    <row r="15" spans="1:51" s="15" customFormat="1" ht="110.25" customHeight="1" x14ac:dyDescent="0.3">
      <c r="A15" s="58" t="s">
        <v>19</v>
      </c>
      <c r="B15" s="59" t="s">
        <v>20</v>
      </c>
      <c r="C15" s="14">
        <v>150000</v>
      </c>
      <c r="D15" s="14">
        <v>150000</v>
      </c>
      <c r="E15" s="14">
        <v>150000</v>
      </c>
      <c r="F15" s="57"/>
      <c r="G15" s="57"/>
      <c r="H15" s="57"/>
      <c r="I15" s="57">
        <v>64730</v>
      </c>
      <c r="J15" s="43">
        <v>64730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</row>
    <row r="16" spans="1:51" s="16" customFormat="1" ht="111.75" customHeight="1" x14ac:dyDescent="0.3">
      <c r="A16" s="60" t="s">
        <v>21</v>
      </c>
      <c r="B16" s="61" t="s">
        <v>22</v>
      </c>
      <c r="C16" s="46"/>
      <c r="D16" s="46"/>
      <c r="E16" s="46"/>
      <c r="F16" s="47">
        <v>2978000</v>
      </c>
      <c r="G16" s="47">
        <v>2978000</v>
      </c>
      <c r="H16" s="47">
        <v>2978000</v>
      </c>
      <c r="I16" s="47">
        <v>29800</v>
      </c>
      <c r="J16" s="48">
        <v>29800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16" customFormat="1" ht="89.25" customHeight="1" x14ac:dyDescent="0.3">
      <c r="A17" s="44" t="s">
        <v>23</v>
      </c>
      <c r="B17" s="54" t="s">
        <v>24</v>
      </c>
      <c r="C17" s="46"/>
      <c r="D17" s="46"/>
      <c r="E17" s="46"/>
      <c r="F17" s="47">
        <v>383000</v>
      </c>
      <c r="G17" s="47">
        <v>383000</v>
      </c>
      <c r="H17" s="47">
        <v>383000</v>
      </c>
      <c r="I17" s="47"/>
      <c r="J17" s="48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1:51" s="15" customFormat="1" ht="133.5" customHeight="1" x14ac:dyDescent="0.3">
      <c r="A18" s="62" t="s">
        <v>25</v>
      </c>
      <c r="B18" s="56" t="s">
        <v>26</v>
      </c>
      <c r="C18" s="63">
        <v>1044971.07</v>
      </c>
      <c r="D18" s="63">
        <f>229086+17189.36+76387.62+90794.55+103060.48+90001.2+13875.75+99176.77+82178.23+73592.12+2423.95+93298.95+73906.09</f>
        <v>1044971.0699999998</v>
      </c>
      <c r="E18" s="63">
        <v>1044971.07</v>
      </c>
      <c r="F18" s="64"/>
      <c r="G18" s="64"/>
      <c r="H18" s="64"/>
      <c r="I18" s="64">
        <v>739969</v>
      </c>
      <c r="J18" s="65">
        <v>738729.58</v>
      </c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</row>
    <row r="19" spans="1:51" s="13" customFormat="1" ht="141.75" customHeight="1" x14ac:dyDescent="0.3">
      <c r="A19" s="49" t="s">
        <v>27</v>
      </c>
      <c r="B19" s="54" t="s">
        <v>28</v>
      </c>
      <c r="C19" s="46">
        <v>105000</v>
      </c>
      <c r="D19" s="46">
        <v>105000</v>
      </c>
      <c r="E19" s="46">
        <v>105000</v>
      </c>
      <c r="F19" s="47"/>
      <c r="G19" s="47"/>
      <c r="H19" s="47"/>
      <c r="I19" s="47"/>
      <c r="J19" s="48"/>
    </row>
    <row r="20" spans="1:51" s="13" customFormat="1" ht="141.75" customHeight="1" x14ac:dyDescent="0.3">
      <c r="A20" s="49" t="s">
        <v>29</v>
      </c>
      <c r="B20" s="54" t="s">
        <v>30</v>
      </c>
      <c r="C20" s="46"/>
      <c r="D20" s="46"/>
      <c r="E20" s="46"/>
      <c r="F20" s="47">
        <v>15000</v>
      </c>
      <c r="G20" s="47">
        <v>15000</v>
      </c>
      <c r="H20" s="47">
        <v>15000</v>
      </c>
      <c r="I20" s="47"/>
      <c r="J20" s="48"/>
    </row>
    <row r="21" spans="1:51" s="7" customFormat="1" ht="118.5" customHeight="1" x14ac:dyDescent="0.3">
      <c r="A21" s="66" t="s">
        <v>31</v>
      </c>
      <c r="B21" s="67" t="s">
        <v>32</v>
      </c>
      <c r="C21" s="14"/>
      <c r="D21" s="14"/>
      <c r="E21" s="14"/>
      <c r="F21" s="57">
        <v>865000</v>
      </c>
      <c r="G21" s="57">
        <f>600000-293.44</f>
        <v>599706.56000000006</v>
      </c>
      <c r="H21" s="57">
        <v>599706.56000000006</v>
      </c>
      <c r="I21" s="57"/>
      <c r="J21" s="43"/>
    </row>
    <row r="22" spans="1:51" s="7" customFormat="1" ht="39.75" customHeight="1" x14ac:dyDescent="0.3">
      <c r="A22" s="66" t="s">
        <v>33</v>
      </c>
      <c r="B22" s="67" t="s">
        <v>34</v>
      </c>
      <c r="C22" s="14">
        <v>2215000</v>
      </c>
      <c r="D22" s="14">
        <f>1906368.52+308067.17</f>
        <v>2214435.69</v>
      </c>
      <c r="E22" s="14">
        <v>2214435.69</v>
      </c>
      <c r="F22" s="57"/>
      <c r="G22" s="57"/>
      <c r="H22" s="57"/>
      <c r="I22" s="57"/>
      <c r="J22" s="43"/>
    </row>
    <row r="23" spans="1:51" s="13" customFormat="1" ht="78.75" customHeight="1" x14ac:dyDescent="0.3">
      <c r="A23" s="49" t="s">
        <v>35</v>
      </c>
      <c r="B23" s="54" t="s">
        <v>36</v>
      </c>
      <c r="C23" s="46">
        <v>100000</v>
      </c>
      <c r="D23" s="46">
        <v>100000</v>
      </c>
      <c r="E23" s="46">
        <v>100000</v>
      </c>
      <c r="F23" s="47"/>
      <c r="G23" s="47"/>
      <c r="H23" s="47"/>
      <c r="I23" s="47"/>
      <c r="J23" s="48"/>
    </row>
    <row r="24" spans="1:51" s="13" customFormat="1" ht="64.5" customHeight="1" thickBot="1" x14ac:dyDescent="0.35">
      <c r="A24" s="49" t="s">
        <v>37</v>
      </c>
      <c r="B24" s="54" t="s">
        <v>38</v>
      </c>
      <c r="C24" s="46">
        <v>1897500</v>
      </c>
      <c r="D24" s="46">
        <v>1897500</v>
      </c>
      <c r="E24" s="46">
        <v>1897500</v>
      </c>
      <c r="F24" s="47"/>
      <c r="G24" s="47"/>
      <c r="H24" s="47"/>
      <c r="I24" s="47"/>
      <c r="J24" s="48"/>
    </row>
    <row r="25" spans="1:51" ht="21" customHeight="1" thickBot="1" x14ac:dyDescent="0.35">
      <c r="A25" s="17" t="s">
        <v>39</v>
      </c>
      <c r="B25" s="5"/>
      <c r="C25" s="18">
        <f>C9</f>
        <v>21995631.52</v>
      </c>
      <c r="D25" s="19">
        <f>D9</f>
        <v>21994664.550000001</v>
      </c>
      <c r="E25" s="20">
        <f>E9</f>
        <v>21994664.550000001</v>
      </c>
      <c r="F25" s="18">
        <f>F9</f>
        <v>7631000</v>
      </c>
      <c r="G25" s="19">
        <f>G9</f>
        <v>7365706.5600000005</v>
      </c>
      <c r="H25" s="20">
        <f>H9</f>
        <v>7365706.5600000005</v>
      </c>
      <c r="I25" s="18">
        <f>I9</f>
        <v>1704055.15</v>
      </c>
      <c r="J25" s="21">
        <f>J9</f>
        <v>1702815.73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</row>
    <row r="26" spans="1:51" x14ac:dyDescent="0.3">
      <c r="A26" s="23"/>
      <c r="B26" s="24"/>
      <c r="C26" s="23"/>
      <c r="D26" s="23"/>
      <c r="E26" s="23"/>
      <c r="F26" s="23"/>
      <c r="G26" s="23"/>
      <c r="H26" s="23"/>
      <c r="I26" s="23"/>
      <c r="J26" s="23"/>
    </row>
    <row r="27" spans="1:51" x14ac:dyDescent="0.3">
      <c r="A27" s="23"/>
      <c r="B27" s="24"/>
      <c r="C27" s="23"/>
      <c r="D27" s="23"/>
      <c r="E27" s="23"/>
      <c r="F27" s="23"/>
      <c r="G27" s="23"/>
      <c r="H27" s="23"/>
      <c r="I27" s="23"/>
      <c r="J27" s="23"/>
    </row>
  </sheetData>
  <mergeCells count="7">
    <mergeCell ref="A3:J3"/>
    <mergeCell ref="A5:A7"/>
    <mergeCell ref="B5:B7"/>
    <mergeCell ref="C5:J5"/>
    <mergeCell ref="C6:E6"/>
    <mergeCell ref="F6:H6"/>
    <mergeCell ref="I6:J6"/>
  </mergeCells>
  <pageMargins left="0.70866141732283472" right="0" top="0" bottom="0" header="0" footer="0"/>
  <pageSetup paperSize="9" scale="6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Инфрмация 2016г.</vt:lpstr>
      <vt:lpstr>'Инфрмация 2016г.'!Область_печати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А. Богданова</dc:creator>
  <cp:lastModifiedBy>Оксана А. Богданова</cp:lastModifiedBy>
  <dcterms:created xsi:type="dcterms:W3CDTF">2017-03-20T11:53:58Z</dcterms:created>
  <dcterms:modified xsi:type="dcterms:W3CDTF">2017-03-20T12:10:34Z</dcterms:modified>
</cp:coreProperties>
</file>